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4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" i="1"/>
  <c r="B11"/>
  <c r="B17"/>
  <c r="B18"/>
  <c r="D18"/>
  <c r="D17"/>
  <c r="B14"/>
  <c r="B15"/>
  <c r="B16"/>
  <c r="D16"/>
  <c r="D15"/>
  <c r="D14"/>
  <c r="D13"/>
  <c r="D12"/>
  <c r="D11"/>
  <c r="B8"/>
  <c r="B9"/>
  <c r="B10"/>
  <c r="D10"/>
  <c r="D9"/>
  <c r="D8"/>
  <c r="C2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<sst xmlns="http://schemas.openxmlformats.org/spreadsheetml/2006/main" count="18" uniqueCount="18">
  <si>
    <t>Listings Closed</t>
    <phoneticPr fontId="3" type="noConversion"/>
  </si>
  <si>
    <t>Listings</t>
    <phoneticPr fontId="3" type="noConversion"/>
  </si>
  <si>
    <t>Commitment Income</t>
    <phoneticPr fontId="3" type="noConversion"/>
  </si>
  <si>
    <t>Average Sale Price</t>
    <phoneticPr fontId="3" type="noConversion"/>
  </si>
  <si>
    <t>Average Commission Rate</t>
    <phoneticPr fontId="3" type="noConversion"/>
  </si>
  <si>
    <t>Listing Leads Needed</t>
    <phoneticPr fontId="3" type="noConversion"/>
  </si>
  <si>
    <t>Leads Converted to Appts</t>
    <phoneticPr fontId="3" type="noConversion"/>
  </si>
  <si>
    <t>Listing Appts Needed</t>
    <phoneticPr fontId="3" type="noConversion"/>
  </si>
  <si>
    <t>Qualified Leads Needed</t>
    <phoneticPr fontId="3" type="noConversion"/>
  </si>
  <si>
    <t>Buyer Appts Needed</t>
    <phoneticPr fontId="3" type="noConversion"/>
  </si>
  <si>
    <t>Buyer Contracts Written</t>
    <phoneticPr fontId="3" type="noConversion"/>
  </si>
  <si>
    <t>Buyers Closed</t>
    <phoneticPr fontId="3" type="noConversion"/>
  </si>
  <si>
    <t>Average Commission</t>
    <phoneticPr fontId="3" type="noConversion"/>
  </si>
  <si>
    <t>Buyers</t>
    <phoneticPr fontId="3" type="noConversion"/>
  </si>
  <si>
    <t>Total Transactions</t>
    <phoneticPr fontId="3" type="noConversion"/>
  </si>
  <si>
    <t>Per Year</t>
    <phoneticPr fontId="3" type="noConversion"/>
  </si>
  <si>
    <t>Per Week</t>
    <phoneticPr fontId="3" type="noConversion"/>
  </si>
  <si>
    <t>Per Day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</si>
</sst>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Fill="1" applyBorder="1"/>
    <xf numFmtId="0" fontId="2" fillId="0" borderId="3" xfId="0" applyFont="1" applyBorder="1"/>
    <xf numFmtId="164" fontId="2" fillId="0" borderId="3" xfId="0" applyNumberFormat="1" applyFont="1" applyBorder="1"/>
    <xf numFmtId="0" fontId="0" fillId="0" borderId="4" xfId="0" applyBorder="1"/>
    <xf numFmtId="1" fontId="0" fillId="0" borderId="1" xfId="0" applyNumberFormat="1" applyBorder="1"/>
    <xf numFmtId="1" fontId="1" fillId="0" borderId="1" xfId="0" applyNumberFormat="1" applyFont="1" applyBorder="1"/>
    <xf numFmtId="165" fontId="0" fillId="0" borderId="2" xfId="0" applyNumberFormat="1" applyBorder="1"/>
    <xf numFmtId="0" fontId="1" fillId="0" borderId="5" xfId="0" applyFont="1" applyBorder="1"/>
    <xf numFmtId="2" fontId="0" fillId="0" borderId="2" xfId="0" applyNumberFormat="1" applyBorder="1"/>
    <xf numFmtId="2" fontId="0" fillId="0" borderId="2" xfId="0" applyNumberFormat="1" applyBorder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8"/>
  <sheetViews>
    <sheetView tabSelected="1" view="pageLayout" workbookViewId="0">
      <selection activeCell="C3" sqref="C3"/>
    </sheetView>
  </sheetViews>
  <sheetFormatPr baseColWidth="10" defaultRowHeight="13"/>
  <cols>
    <col min="1" max="1" width="19.5703125" customWidth="1"/>
  </cols>
  <sheetData>
    <row r="1" spans="1:4">
      <c r="A1" s="1"/>
      <c r="B1" s="11" t="s">
        <v>15</v>
      </c>
      <c r="C1" s="3" t="s">
        <v>16</v>
      </c>
      <c r="D1" s="14" t="s">
        <v>17</v>
      </c>
    </row>
    <row r="2" spans="1:4">
      <c r="A2" s="2" t="s">
        <v>2</v>
      </c>
      <c r="B2" s="5">
        <v>100000</v>
      </c>
      <c r="C2" s="12">
        <f>B2/52</f>
        <v>1923.0769230769231</v>
      </c>
    </row>
    <row r="3" spans="1:4">
      <c r="A3" s="2" t="s">
        <v>3</v>
      </c>
      <c r="B3" s="5">
        <v>200000</v>
      </c>
      <c r="C3" s="1"/>
      <c r="D3" s="13"/>
    </row>
    <row r="4" spans="1:4">
      <c r="A4" s="2" t="s">
        <v>4</v>
      </c>
      <c r="B4" s="6">
        <v>0.03</v>
      </c>
      <c r="C4" s="1"/>
      <c r="D4" s="13"/>
    </row>
    <row r="5" spans="1:4">
      <c r="A5" s="1" t="s">
        <v>12</v>
      </c>
      <c r="B5" s="7">
        <f>B3*B4*0.55</f>
        <v>3300.0000000000005</v>
      </c>
      <c r="C5" s="1"/>
      <c r="D5" s="13"/>
    </row>
    <row r="6" spans="1:4">
      <c r="A6" s="1"/>
      <c r="B6" s="7"/>
      <c r="C6" s="1"/>
      <c r="D6" s="13"/>
    </row>
    <row r="7" spans="1:4">
      <c r="A7" s="3" t="s">
        <v>1</v>
      </c>
      <c r="B7" s="7"/>
      <c r="C7" s="1"/>
      <c r="D7" s="13"/>
    </row>
    <row r="8" spans="1:4">
      <c r="A8" s="1" t="s">
        <v>5</v>
      </c>
      <c r="B8" s="8">
        <f>B11*40</f>
        <v>969.69696969696952</v>
      </c>
      <c r="C8" s="10">
        <f>B8/52</f>
        <v>18.648018648018645</v>
      </c>
      <c r="D8" s="13">
        <f>B8/247</f>
        <v>3.9258986627407673</v>
      </c>
    </row>
    <row r="9" spans="1:4">
      <c r="A9" s="1" t="s">
        <v>6</v>
      </c>
      <c r="B9" s="8">
        <f>B8*0.1</f>
        <v>96.969696969696955</v>
      </c>
      <c r="C9" s="10">
        <f t="shared" ref="C9:C18" si="0">B9/52</f>
        <v>1.8648018648018645</v>
      </c>
      <c r="D9" s="13">
        <f t="shared" ref="D9:D18" si="1">B9/247</f>
        <v>0.39258986627407672</v>
      </c>
    </row>
    <row r="10" spans="1:4">
      <c r="A10" s="1" t="s">
        <v>7</v>
      </c>
      <c r="B10" s="8">
        <f>B9*0.5</f>
        <v>48.484848484848477</v>
      </c>
      <c r="C10" s="10">
        <f t="shared" si="0"/>
        <v>0.93240093240093225</v>
      </c>
      <c r="D10" s="13">
        <f t="shared" si="1"/>
        <v>0.19629493313703836</v>
      </c>
    </row>
    <row r="11" spans="1:4">
      <c r="A11" s="3" t="s">
        <v>0</v>
      </c>
      <c r="B11" s="9">
        <f>B2*0.8/B5</f>
        <v>24.242424242424239</v>
      </c>
      <c r="C11" s="10">
        <f t="shared" si="0"/>
        <v>0.46620046620046612</v>
      </c>
      <c r="D11" s="13">
        <f t="shared" si="1"/>
        <v>9.8147466568519179E-2</v>
      </c>
    </row>
    <row r="12" spans="1:4">
      <c r="A12" s="1"/>
      <c r="B12" s="8"/>
      <c r="C12" s="10">
        <f t="shared" si="0"/>
        <v>0</v>
      </c>
      <c r="D12" s="13">
        <f t="shared" si="1"/>
        <v>0</v>
      </c>
    </row>
    <row r="13" spans="1:4">
      <c r="A13" s="3" t="s">
        <v>13</v>
      </c>
      <c r="B13" s="8"/>
      <c r="C13" s="10">
        <f t="shared" si="0"/>
        <v>0</v>
      </c>
      <c r="D13" s="13">
        <f t="shared" si="1"/>
        <v>0</v>
      </c>
    </row>
    <row r="14" spans="1:4">
      <c r="A14" s="1" t="s">
        <v>8</v>
      </c>
      <c r="B14" s="8">
        <f>B17*12.5</f>
        <v>75.757575757575751</v>
      </c>
      <c r="C14" s="10">
        <f t="shared" si="0"/>
        <v>1.4568764568764567</v>
      </c>
      <c r="D14" s="13">
        <f t="shared" si="1"/>
        <v>0.3067108330266225</v>
      </c>
    </row>
    <row r="15" spans="1:4">
      <c r="A15" s="1" t="s">
        <v>9</v>
      </c>
      <c r="B15" s="8">
        <f>B14*0.2</f>
        <v>15.15151515151515</v>
      </c>
      <c r="C15" s="10">
        <f t="shared" si="0"/>
        <v>0.29137529137529133</v>
      </c>
      <c r="D15" s="13">
        <f t="shared" si="1"/>
        <v>6.1342166605324495E-2</v>
      </c>
    </row>
    <row r="16" spans="1:4">
      <c r="A16" s="1" t="s">
        <v>10</v>
      </c>
      <c r="B16" s="8">
        <f>B15*0.5</f>
        <v>7.5757575757575752</v>
      </c>
      <c r="C16" s="10">
        <f t="shared" si="0"/>
        <v>0.14568764568764567</v>
      </c>
      <c r="D16" s="13">
        <f t="shared" si="1"/>
        <v>3.0671083302662248E-2</v>
      </c>
    </row>
    <row r="17" spans="1:4">
      <c r="A17" s="3" t="s">
        <v>11</v>
      </c>
      <c r="B17" s="9">
        <f>B2*0.2/B5</f>
        <v>6.0606060606060597</v>
      </c>
      <c r="C17" s="10">
        <f t="shared" si="0"/>
        <v>0.11655011655011653</v>
      </c>
      <c r="D17" s="13">
        <f t="shared" si="1"/>
        <v>2.4536866642129795E-2</v>
      </c>
    </row>
    <row r="18" spans="1:4">
      <c r="A18" s="4" t="s">
        <v>14</v>
      </c>
      <c r="B18" s="9">
        <f>B11+B17</f>
        <v>30.303030303030297</v>
      </c>
      <c r="C18" s="10">
        <f t="shared" si="0"/>
        <v>0.58275058275058267</v>
      </c>
      <c r="D18" s="13">
        <f t="shared" si="1"/>
        <v>0.12268433321064898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headerFooter>
    <oddHeader>&amp;C_x000D_&amp;"Arial Bold,Regular"&amp;14Better Homes Business Plan Activity Sheet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Zeltman Group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Zeltman</dc:creator>
  <cp:lastModifiedBy>Bill Zeltman</cp:lastModifiedBy>
  <dcterms:created xsi:type="dcterms:W3CDTF">2014-10-15T20:51:49Z</dcterms:created>
  <dcterms:modified xsi:type="dcterms:W3CDTF">2016-04-06T17:00:56Z</dcterms:modified>
</cp:coreProperties>
</file>